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IS_Services\Open Data\Animal Services\"/>
    </mc:Choice>
  </mc:AlternateContent>
  <bookViews>
    <workbookView xWindow="360" yWindow="435" windowWidth="18795" windowHeight="11670" activeTab="3"/>
  </bookViews>
  <sheets>
    <sheet name="Q1 SHELTER OPERATIONS 2017" sheetId="1" r:id="rId1"/>
    <sheet name="Q2 SHELTER OPERATIONS 2017" sheetId="2" r:id="rId2"/>
    <sheet name="Q3 SHELTER OPERATIONS 2017" sheetId="3" r:id="rId3"/>
    <sheet name="Q4 SHELTER OPERATIONS 2017" sheetId="4" r:id="rId4"/>
    <sheet name="sample" sheetId="5" r:id="rId5"/>
  </sheets>
  <calcPr calcId="162913"/>
</workbook>
</file>

<file path=xl/calcChain.xml><?xml version="1.0" encoding="utf-8"?>
<calcChain xmlns="http://schemas.openxmlformats.org/spreadsheetml/2006/main">
  <c r="F7" i="4" l="1"/>
  <c r="F8" i="4"/>
  <c r="F9" i="4"/>
  <c r="B10" i="4"/>
  <c r="C10" i="4"/>
  <c r="C27" i="4" s="1"/>
  <c r="D10" i="4"/>
  <c r="E10" i="4"/>
  <c r="F15" i="4"/>
  <c r="F16" i="4"/>
  <c r="F17" i="4"/>
  <c r="F18" i="4"/>
  <c r="F19" i="4"/>
  <c r="F20" i="4"/>
  <c r="F21" i="4"/>
  <c r="B22" i="4"/>
  <c r="C22" i="4"/>
  <c r="D22" i="4"/>
  <c r="E22" i="4"/>
  <c r="B26" i="4"/>
  <c r="D26" i="4"/>
  <c r="B27" i="4"/>
  <c r="D27" i="4"/>
  <c r="B28" i="4"/>
  <c r="D28" i="4"/>
  <c r="B29" i="4"/>
  <c r="D29" i="4"/>
  <c r="F10" i="4" l="1"/>
  <c r="F22" i="4"/>
  <c r="C26" i="4"/>
  <c r="C26" i="3"/>
  <c r="D26" i="3"/>
  <c r="B26" i="3"/>
  <c r="C26" i="2" l="1"/>
  <c r="B29" i="1" l="1"/>
  <c r="B28" i="1"/>
  <c r="B27" i="1"/>
  <c r="B26" i="1"/>
  <c r="B29" i="3"/>
  <c r="B28" i="3"/>
  <c r="B27" i="3"/>
  <c r="B27" i="2"/>
  <c r="B9" i="1" l="1"/>
  <c r="D29" i="3" l="1"/>
  <c r="D28" i="3"/>
  <c r="D27" i="3"/>
  <c r="E22" i="3"/>
  <c r="D22" i="3"/>
  <c r="C22" i="3"/>
  <c r="B22" i="3"/>
  <c r="F21" i="3"/>
  <c r="F20" i="3"/>
  <c r="F19" i="3"/>
  <c r="F18" i="3"/>
  <c r="F17" i="3"/>
  <c r="F16" i="3"/>
  <c r="F15" i="3"/>
  <c r="E10" i="3"/>
  <c r="D10" i="3"/>
  <c r="C10" i="3"/>
  <c r="C27" i="3" s="1"/>
  <c r="B10" i="3"/>
  <c r="F9" i="3"/>
  <c r="F8" i="3"/>
  <c r="F7" i="3"/>
  <c r="D29" i="2"/>
  <c r="B29" i="2"/>
  <c r="D28" i="2"/>
  <c r="B28" i="2"/>
  <c r="D27" i="2"/>
  <c r="D26" i="2"/>
  <c r="B26" i="2"/>
  <c r="E22" i="2"/>
  <c r="D22" i="2"/>
  <c r="C22" i="2"/>
  <c r="B22" i="2"/>
  <c r="F21" i="2"/>
  <c r="F20" i="2"/>
  <c r="F19" i="2"/>
  <c r="F18" i="2"/>
  <c r="F17" i="2"/>
  <c r="F16" i="2"/>
  <c r="F15" i="2"/>
  <c r="E10" i="2"/>
  <c r="D10" i="2"/>
  <c r="C10" i="2"/>
  <c r="B10" i="2"/>
  <c r="F9" i="2"/>
  <c r="F8" i="2"/>
  <c r="F7" i="2"/>
  <c r="F22" i="3" l="1"/>
  <c r="F10" i="3"/>
  <c r="F22" i="2"/>
  <c r="F10" i="2"/>
  <c r="F9" i="1"/>
  <c r="F8" i="1"/>
  <c r="F7" i="1"/>
  <c r="F21" i="1"/>
  <c r="F20" i="1"/>
  <c r="F19" i="1"/>
  <c r="F15" i="1"/>
  <c r="F18" i="1"/>
  <c r="F17" i="1"/>
  <c r="F16" i="1"/>
  <c r="D29" i="1" l="1"/>
  <c r="D28" i="1"/>
  <c r="D26" i="1"/>
  <c r="E22" i="1"/>
  <c r="D22" i="1"/>
  <c r="C22" i="1"/>
  <c r="B22" i="1"/>
  <c r="C10" i="1"/>
  <c r="B10" i="1"/>
  <c r="D10" i="1"/>
  <c r="E10" i="1"/>
  <c r="F22" i="1" l="1"/>
  <c r="F10" i="1"/>
  <c r="C26" i="1" l="1"/>
  <c r="C27" i="1" l="1"/>
  <c r="D27" i="1"/>
</calcChain>
</file>

<file path=xl/sharedStrings.xml><?xml version="1.0" encoding="utf-8"?>
<sst xmlns="http://schemas.openxmlformats.org/spreadsheetml/2006/main" count="140" uniqueCount="39">
  <si>
    <t>Table 1</t>
  </si>
  <si>
    <t>Cat</t>
  </si>
  <si>
    <t>Small Critter</t>
  </si>
  <si>
    <t>Dog</t>
  </si>
  <si>
    <t>Wildlife</t>
  </si>
  <si>
    <t>Total</t>
  </si>
  <si>
    <t>Owner Surrender</t>
  </si>
  <si>
    <t>Total Intakes</t>
  </si>
  <si>
    <t xml:space="preserve">Adoption </t>
  </si>
  <si>
    <t>Transfers - Municipality/Rescue</t>
  </si>
  <si>
    <t>Return to Owner</t>
  </si>
  <si>
    <t>Died in Kennel/enroute to Vet</t>
  </si>
  <si>
    <t>Euthanasia</t>
  </si>
  <si>
    <t>Total Outcome</t>
  </si>
  <si>
    <t xml:space="preserve">Adoptions </t>
  </si>
  <si>
    <t>Transfers</t>
  </si>
  <si>
    <t>Remaining in Shelter in this Quarter</t>
  </si>
  <si>
    <t xml:space="preserve">Percentages </t>
  </si>
  <si>
    <t>Dead on arrival 
Animals received and/or picked up by MLE</t>
  </si>
  <si>
    <t>Cremation Private and Group
Disposal of deceased animals</t>
  </si>
  <si>
    <t>Intakes - Between Oct 1 -  Dec 31</t>
  </si>
  <si>
    <t>Stray - Number of Animals received in Q4</t>
  </si>
  <si>
    <t>Outcomes (based on numbers specific to Q4)</t>
  </si>
  <si>
    <t>Intakes - Between Jan 1 -  Mar 31</t>
  </si>
  <si>
    <t>Stray - Number of Animals received in Q1</t>
  </si>
  <si>
    <t>Outcomes (based on numbers specific to Q1)</t>
  </si>
  <si>
    <t>Intakes - Between Apr 1 -  Jun 30</t>
  </si>
  <si>
    <t>Outcomes (based on numbers specific to Q2)</t>
  </si>
  <si>
    <t>Intakes - Between Jul 1 -  Sep 30</t>
  </si>
  <si>
    <t>Outcomes (based on numbers specific to Q3)</t>
  </si>
  <si>
    <t>Stray - Number of Animals received in Q3</t>
  </si>
  <si>
    <t>Stray - Number of Animals received in Q2</t>
  </si>
  <si>
    <t>Relocate/Foster</t>
  </si>
  <si>
    <t>Shelter Operations Quarter 1 2017  January 1 2017 - March 31 2017</t>
  </si>
  <si>
    <t>Shelter Operations Quarter 2 2017  April 1 2017 - June 30 2017</t>
  </si>
  <si>
    <t>Shelter Operations Quarter 3 2017  July 1 2017 - September 30 2017</t>
  </si>
  <si>
    <t>Died in Kennel/enroute to Vet/Foster</t>
  </si>
  <si>
    <t>Shelter Operations Quarter 4 2017 October 1 2017 - December 31 2017</t>
  </si>
  <si>
    <t>Euthanasia (Disease/Illness/Injury)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</si>
</sst>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1" xfId="0" applyFont="1" applyFill="1" applyBorder="1"/>
    <xf numFmtId="0" fontId="2" fillId="0" borderId="3" xfId="0" applyFont="1" applyFill="1" applyBorder="1"/>
    <xf numFmtId="9" fontId="2" fillId="0" borderId="1" xfId="0" applyNumberFormat="1" applyFont="1" applyFill="1" applyBorder="1"/>
    <xf numFmtId="9" fontId="2" fillId="0" borderId="1" xfId="0" applyNumberFormat="1" applyFont="1" applyBorder="1"/>
    <xf numFmtId="0" fontId="1" fillId="0" borderId="0" xfId="0" applyFont="1"/>
    <xf numFmtId="0" fontId="1" fillId="0" borderId="0" xfId="0" applyFont="1" applyAlignment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workbookViewId="0">
      <selection activeCell="C38" sqref="C38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33</v>
      </c>
      <c r="B4" s="14"/>
      <c r="C4" s="14"/>
      <c r="D4" s="14"/>
      <c r="E4" s="14"/>
      <c r="F4" s="14"/>
    </row>
    <row r="6" spans="1:6" x14ac:dyDescent="0.2">
      <c r="A6" s="2" t="s">
        <v>23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24</v>
      </c>
      <c r="B7" s="6">
        <v>118</v>
      </c>
      <c r="C7" s="5">
        <v>8</v>
      </c>
      <c r="D7" s="6">
        <v>59</v>
      </c>
      <c r="E7" s="5">
        <v>5</v>
      </c>
      <c r="F7" s="5">
        <f>SUM(B7:E7)</f>
        <v>190</v>
      </c>
    </row>
    <row r="8" spans="1:6" x14ac:dyDescent="0.2">
      <c r="A8" s="6" t="s">
        <v>6</v>
      </c>
      <c r="B8" s="6">
        <v>4</v>
      </c>
      <c r="C8" s="6">
        <v>3</v>
      </c>
      <c r="D8" s="6">
        <v>8</v>
      </c>
      <c r="E8" s="6">
        <v>0</v>
      </c>
      <c r="F8" s="5">
        <f>SUM(B8:E8)</f>
        <v>15</v>
      </c>
    </row>
    <row r="9" spans="1:6" ht="30" x14ac:dyDescent="0.2">
      <c r="A9" s="16" t="s">
        <v>18</v>
      </c>
      <c r="B9" s="6">
        <f>37+1</f>
        <v>38</v>
      </c>
      <c r="C9" s="6">
        <v>0</v>
      </c>
      <c r="D9" s="6">
        <v>9</v>
      </c>
      <c r="E9" s="6">
        <v>83</v>
      </c>
      <c r="F9" s="5">
        <f>SUM(B9:E9)</f>
        <v>130</v>
      </c>
    </row>
    <row r="10" spans="1:6" x14ac:dyDescent="0.2">
      <c r="A10" s="7" t="s">
        <v>7</v>
      </c>
      <c r="B10" s="5">
        <f>SUM(B7:B9)</f>
        <v>160</v>
      </c>
      <c r="C10" s="5">
        <f>SUM(C7:C9)</f>
        <v>11</v>
      </c>
      <c r="D10" s="5">
        <f>SUM(D7:D9)</f>
        <v>76</v>
      </c>
      <c r="E10" s="5">
        <f>SUM(E7:E9)</f>
        <v>88</v>
      </c>
      <c r="F10" s="5">
        <f>SUM(F7:F9)</f>
        <v>335</v>
      </c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25</v>
      </c>
      <c r="B14" s="2" t="s">
        <v>1</v>
      </c>
      <c r="C14" s="2" t="s">
        <v>2</v>
      </c>
      <c r="D14" s="3" t="s">
        <v>3</v>
      </c>
      <c r="E14" s="3" t="s">
        <v>4</v>
      </c>
      <c r="F14" s="3" t="s">
        <v>5</v>
      </c>
    </row>
    <row r="15" spans="1:6" x14ac:dyDescent="0.2">
      <c r="A15" s="5" t="s">
        <v>8</v>
      </c>
      <c r="B15" s="5">
        <v>81</v>
      </c>
      <c r="C15" s="5">
        <v>7</v>
      </c>
      <c r="D15" s="5">
        <v>15</v>
      </c>
      <c r="E15" s="5">
        <v>0</v>
      </c>
      <c r="F15" s="5">
        <f t="shared" ref="F15:F21" si="0">SUM(B15:E15)</f>
        <v>103</v>
      </c>
    </row>
    <row r="16" spans="1:6" x14ac:dyDescent="0.2">
      <c r="A16" s="5" t="s">
        <v>9</v>
      </c>
      <c r="B16" s="5">
        <v>1</v>
      </c>
      <c r="C16" s="5">
        <v>0</v>
      </c>
      <c r="D16" s="5">
        <v>1</v>
      </c>
      <c r="E16" s="5">
        <v>5</v>
      </c>
      <c r="F16" s="5">
        <f t="shared" si="0"/>
        <v>7</v>
      </c>
    </row>
    <row r="17" spans="1:6" x14ac:dyDescent="0.2">
      <c r="A17" s="5" t="s">
        <v>10</v>
      </c>
      <c r="B17" s="5">
        <v>10</v>
      </c>
      <c r="C17" s="5">
        <v>0</v>
      </c>
      <c r="D17" s="5">
        <v>38</v>
      </c>
      <c r="E17" s="5">
        <v>0</v>
      </c>
      <c r="F17" s="5">
        <f t="shared" si="0"/>
        <v>48</v>
      </c>
    </row>
    <row r="18" spans="1:6" x14ac:dyDescent="0.2">
      <c r="A18" s="5" t="s">
        <v>32</v>
      </c>
      <c r="B18" s="5">
        <v>0</v>
      </c>
      <c r="C18" s="5">
        <v>0</v>
      </c>
      <c r="D18" s="5">
        <v>0</v>
      </c>
      <c r="E18" s="5">
        <v>0</v>
      </c>
      <c r="F18" s="5">
        <f t="shared" si="0"/>
        <v>0</v>
      </c>
    </row>
    <row r="19" spans="1:6" x14ac:dyDescent="0.2">
      <c r="A19" s="9" t="s">
        <v>11</v>
      </c>
      <c r="B19" s="9">
        <v>3</v>
      </c>
      <c r="C19" s="9">
        <v>0</v>
      </c>
      <c r="D19" s="9">
        <v>0</v>
      </c>
      <c r="E19" s="9">
        <v>0</v>
      </c>
      <c r="F19" s="5">
        <f t="shared" si="0"/>
        <v>3</v>
      </c>
    </row>
    <row r="20" spans="1:6" ht="32.450000000000003" x14ac:dyDescent="0.3">
      <c r="A20" s="15" t="s">
        <v>19</v>
      </c>
      <c r="B20" s="10">
        <v>23</v>
      </c>
      <c r="C20" s="10">
        <v>0</v>
      </c>
      <c r="D20" s="10">
        <v>7</v>
      </c>
      <c r="E20" s="10">
        <v>120</v>
      </c>
      <c r="F20" s="5">
        <f t="shared" si="0"/>
        <v>150</v>
      </c>
    </row>
    <row r="21" spans="1:6" ht="16.149999999999999" x14ac:dyDescent="0.3">
      <c r="A21" s="5" t="s">
        <v>38</v>
      </c>
      <c r="B21" s="5">
        <v>3</v>
      </c>
      <c r="C21" s="5">
        <v>0</v>
      </c>
      <c r="D21" s="5">
        <v>0</v>
      </c>
      <c r="E21" s="5">
        <v>11</v>
      </c>
      <c r="F21" s="5">
        <f t="shared" si="0"/>
        <v>14</v>
      </c>
    </row>
    <row r="22" spans="1:6" ht="16.149999999999999" x14ac:dyDescent="0.3">
      <c r="A22" s="7" t="s">
        <v>13</v>
      </c>
      <c r="B22" s="5">
        <f>SUM(B15:B21)</f>
        <v>121</v>
      </c>
      <c r="C22" s="5">
        <f>SUM(C15:C21)</f>
        <v>7</v>
      </c>
      <c r="D22" s="5">
        <f>SUM(D15:D21)</f>
        <v>61</v>
      </c>
      <c r="E22" s="5">
        <f>SUM(E15:E21)</f>
        <v>136</v>
      </c>
      <c r="F22" s="5">
        <f t="shared" ref="F22" si="1">SUM(B22:E22)</f>
        <v>325</v>
      </c>
    </row>
    <row r="25" spans="1:6" ht="16.149999999999999" x14ac:dyDescent="0.3">
      <c r="A25" s="2" t="s">
        <v>17</v>
      </c>
      <c r="B25" s="2" t="s">
        <v>1</v>
      </c>
      <c r="C25" s="2" t="s">
        <v>2</v>
      </c>
      <c r="D25" s="2" t="s">
        <v>3</v>
      </c>
    </row>
    <row r="26" spans="1:6" ht="16.149999999999999" x14ac:dyDescent="0.3">
      <c r="A26" s="5" t="s">
        <v>14</v>
      </c>
      <c r="B26" s="11">
        <f>B15/B7</f>
        <v>0.68644067796610164</v>
      </c>
      <c r="C26" s="12">
        <f>C15/C10</f>
        <v>0.63636363636363635</v>
      </c>
      <c r="D26" s="11">
        <f>D15/(D7+D8)</f>
        <v>0.22388059701492538</v>
      </c>
    </row>
    <row r="27" spans="1:6" ht="16.149999999999999" x14ac:dyDescent="0.3">
      <c r="A27" s="5" t="s">
        <v>15</v>
      </c>
      <c r="B27" s="11">
        <f>B16/B7</f>
        <v>8.4745762711864406E-3</v>
      </c>
      <c r="C27" s="12">
        <f>C16/C10</f>
        <v>0</v>
      </c>
      <c r="D27" s="11">
        <f>D16/D7</f>
        <v>1.6949152542372881E-2</v>
      </c>
    </row>
    <row r="28" spans="1:6" ht="16.149999999999999" x14ac:dyDescent="0.3">
      <c r="A28" s="5" t="s">
        <v>10</v>
      </c>
      <c r="B28" s="11">
        <f>B17/B7</f>
        <v>8.4745762711864403E-2</v>
      </c>
      <c r="C28" s="12">
        <v>0</v>
      </c>
      <c r="D28" s="11">
        <f>D17/(D7+D8)</f>
        <v>0.56716417910447758</v>
      </c>
    </row>
    <row r="29" spans="1:6" ht="16.149999999999999" x14ac:dyDescent="0.3">
      <c r="A29" s="5" t="s">
        <v>12</v>
      </c>
      <c r="B29" s="11">
        <f>B21/B7</f>
        <v>2.5423728813559324E-2</v>
      </c>
      <c r="C29" s="12">
        <v>0</v>
      </c>
      <c r="D29" s="11">
        <f>D21/(D7+D8)</f>
        <v>0</v>
      </c>
    </row>
    <row r="30" spans="1:6" ht="16.149999999999999" x14ac:dyDescent="0.3">
      <c r="A30" s="5" t="s">
        <v>16</v>
      </c>
      <c r="B30" s="11">
        <v>0.18</v>
      </c>
      <c r="C30" s="12">
        <v>0.36</v>
      </c>
      <c r="D30" s="11">
        <v>0.28000000000000003</v>
      </c>
    </row>
    <row r="31" spans="1:6" x14ac:dyDescent="0.2">
      <c r="B31" s="17"/>
      <c r="C31" s="17"/>
      <c r="D31" s="17"/>
    </row>
    <row r="32" spans="1:6" ht="16.149999999999999" x14ac:dyDescent="0.3">
      <c r="A32" s="13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workbookViewId="0">
      <selection activeCell="F31" sqref="A1:F31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ht="16.149999999999999" x14ac:dyDescent="0.3">
      <c r="A3" s="14" t="s">
        <v>0</v>
      </c>
      <c r="B3" s="14"/>
      <c r="C3" s="14"/>
      <c r="D3" s="14"/>
      <c r="E3" s="14"/>
      <c r="F3" s="14"/>
    </row>
    <row r="4" spans="1:6" ht="16.149999999999999" x14ac:dyDescent="0.3">
      <c r="A4" s="14" t="s">
        <v>34</v>
      </c>
      <c r="B4" s="14"/>
      <c r="C4" s="14"/>
      <c r="D4" s="14"/>
      <c r="E4" s="14"/>
      <c r="F4" s="14"/>
    </row>
    <row r="6" spans="1:6" ht="16.149999999999999" x14ac:dyDescent="0.3">
      <c r="A6" s="2" t="s">
        <v>26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ht="16.149999999999999" x14ac:dyDescent="0.3">
      <c r="A7" s="4" t="s">
        <v>31</v>
      </c>
      <c r="B7" s="6">
        <v>150</v>
      </c>
      <c r="C7" s="5">
        <v>30</v>
      </c>
      <c r="D7" s="6">
        <v>60</v>
      </c>
      <c r="E7" s="5">
        <v>5</v>
      </c>
      <c r="F7" s="5">
        <f>SUM(B7:E7)</f>
        <v>245</v>
      </c>
    </row>
    <row r="8" spans="1:6" ht="16.149999999999999" x14ac:dyDescent="0.3">
      <c r="A8" s="6" t="s">
        <v>6</v>
      </c>
      <c r="B8" s="6">
        <v>8</v>
      </c>
      <c r="C8" s="6">
        <v>0</v>
      </c>
      <c r="D8" s="6">
        <v>6</v>
      </c>
      <c r="E8" s="6">
        <v>0</v>
      </c>
      <c r="F8" s="5">
        <f>SUM(B8:E8)</f>
        <v>14</v>
      </c>
    </row>
    <row r="9" spans="1:6" ht="32.450000000000003" x14ac:dyDescent="0.3">
      <c r="A9" s="16" t="s">
        <v>18</v>
      </c>
      <c r="B9" s="6">
        <v>27</v>
      </c>
      <c r="C9" s="6">
        <v>4</v>
      </c>
      <c r="D9" s="6">
        <v>9</v>
      </c>
      <c r="E9" s="6">
        <v>203</v>
      </c>
      <c r="F9" s="5">
        <f>SUM(B9:E9)</f>
        <v>243</v>
      </c>
    </row>
    <row r="10" spans="1:6" ht="16.149999999999999" x14ac:dyDescent="0.3">
      <c r="A10" s="7" t="s">
        <v>7</v>
      </c>
      <c r="B10" s="5">
        <f>SUM(B7:B9)</f>
        <v>185</v>
      </c>
      <c r="C10" s="5">
        <f>SUM(C7:C9)</f>
        <v>34</v>
      </c>
      <c r="D10" s="5">
        <f>SUM(D7:D9)</f>
        <v>75</v>
      </c>
      <c r="E10" s="5">
        <f>SUM(E7:E9)</f>
        <v>208</v>
      </c>
      <c r="F10" s="5">
        <f>SUM(F7:F9)</f>
        <v>502</v>
      </c>
    </row>
    <row r="11" spans="1:6" ht="16.149999999999999" x14ac:dyDescent="0.3">
      <c r="A11" s="8"/>
      <c r="B11" s="8"/>
      <c r="C11" s="8"/>
      <c r="D11" s="8"/>
      <c r="E11" s="8"/>
      <c r="F11" s="8"/>
    </row>
    <row r="14" spans="1:6" ht="16.149999999999999" x14ac:dyDescent="0.3">
      <c r="A14" s="2" t="s">
        <v>27</v>
      </c>
      <c r="B14" s="2" t="s">
        <v>1</v>
      </c>
      <c r="C14" s="2" t="s">
        <v>2</v>
      </c>
      <c r="D14" s="3" t="s">
        <v>3</v>
      </c>
      <c r="E14" s="3" t="s">
        <v>4</v>
      </c>
      <c r="F14" s="3" t="s">
        <v>5</v>
      </c>
    </row>
    <row r="15" spans="1:6" ht="16.149999999999999" x14ac:dyDescent="0.3">
      <c r="A15" s="5" t="s">
        <v>8</v>
      </c>
      <c r="B15" s="5">
        <v>85</v>
      </c>
      <c r="C15" s="5">
        <v>25</v>
      </c>
      <c r="D15" s="5">
        <v>29</v>
      </c>
      <c r="E15" s="5">
        <v>0</v>
      </c>
      <c r="F15" s="5">
        <f t="shared" ref="F15:F22" si="0">SUM(B15:E15)</f>
        <v>139</v>
      </c>
    </row>
    <row r="16" spans="1:6" ht="16.149999999999999" x14ac:dyDescent="0.3">
      <c r="A16" s="5" t="s">
        <v>9</v>
      </c>
      <c r="B16" s="5">
        <v>1</v>
      </c>
      <c r="C16" s="5">
        <v>5</v>
      </c>
      <c r="D16" s="5">
        <v>5</v>
      </c>
      <c r="E16" s="5">
        <v>5</v>
      </c>
      <c r="F16" s="5">
        <f t="shared" si="0"/>
        <v>16</v>
      </c>
    </row>
    <row r="17" spans="1:6" ht="16.149999999999999" x14ac:dyDescent="0.3">
      <c r="A17" s="5" t="s">
        <v>10</v>
      </c>
      <c r="B17" s="5">
        <v>13</v>
      </c>
      <c r="C17" s="5">
        <v>0</v>
      </c>
      <c r="D17" s="5">
        <v>25</v>
      </c>
      <c r="E17" s="5">
        <v>0</v>
      </c>
      <c r="F17" s="5">
        <f t="shared" si="0"/>
        <v>38</v>
      </c>
    </row>
    <row r="18" spans="1:6" ht="16.149999999999999" x14ac:dyDescent="0.3">
      <c r="A18" s="5" t="s">
        <v>32</v>
      </c>
      <c r="B18" s="5">
        <v>12</v>
      </c>
      <c r="C18" s="5">
        <v>0</v>
      </c>
      <c r="D18" s="5">
        <v>2</v>
      </c>
      <c r="E18" s="5">
        <v>0</v>
      </c>
      <c r="F18" s="5">
        <f t="shared" si="0"/>
        <v>14</v>
      </c>
    </row>
    <row r="19" spans="1:6" ht="16.149999999999999" x14ac:dyDescent="0.3">
      <c r="A19" s="9" t="s">
        <v>11</v>
      </c>
      <c r="B19" s="9">
        <v>3</v>
      </c>
      <c r="C19" s="9">
        <v>0</v>
      </c>
      <c r="D19" s="9">
        <v>0</v>
      </c>
      <c r="E19" s="9">
        <v>0</v>
      </c>
      <c r="F19" s="5">
        <f t="shared" si="0"/>
        <v>3</v>
      </c>
    </row>
    <row r="20" spans="1:6" ht="32.450000000000003" x14ac:dyDescent="0.3">
      <c r="A20" s="15" t="s">
        <v>19</v>
      </c>
      <c r="B20" s="10">
        <v>32</v>
      </c>
      <c r="C20" s="10">
        <v>0</v>
      </c>
      <c r="D20" s="10">
        <v>9</v>
      </c>
      <c r="E20" s="10">
        <v>141</v>
      </c>
      <c r="F20" s="5">
        <f t="shared" si="0"/>
        <v>182</v>
      </c>
    </row>
    <row r="21" spans="1:6" ht="16.149999999999999" x14ac:dyDescent="0.3">
      <c r="A21" s="5" t="s">
        <v>38</v>
      </c>
      <c r="B21" s="5">
        <v>4</v>
      </c>
      <c r="C21" s="5">
        <v>0</v>
      </c>
      <c r="D21" s="5">
        <v>0</v>
      </c>
      <c r="E21" s="5">
        <v>21</v>
      </c>
      <c r="F21" s="5">
        <f t="shared" si="0"/>
        <v>25</v>
      </c>
    </row>
    <row r="22" spans="1:6" ht="16.149999999999999" x14ac:dyDescent="0.3">
      <c r="A22" s="7" t="s">
        <v>13</v>
      </c>
      <c r="B22" s="5">
        <f>SUM(B15:B21)</f>
        <v>150</v>
      </c>
      <c r="C22" s="5">
        <f>SUM(C15:C21)</f>
        <v>30</v>
      </c>
      <c r="D22" s="5">
        <f>SUM(D15:D21)</f>
        <v>70</v>
      </c>
      <c r="E22" s="5">
        <f>SUM(E15:E21)</f>
        <v>167</v>
      </c>
      <c r="F22" s="5">
        <f t="shared" si="0"/>
        <v>417</v>
      </c>
    </row>
    <row r="25" spans="1:6" ht="16.149999999999999" x14ac:dyDescent="0.3">
      <c r="A25" s="2" t="s">
        <v>17</v>
      </c>
      <c r="B25" s="2" t="s">
        <v>1</v>
      </c>
      <c r="C25" s="2" t="s">
        <v>2</v>
      </c>
      <c r="D25" s="2" t="s">
        <v>3</v>
      </c>
    </row>
    <row r="26" spans="1:6" ht="16.149999999999999" x14ac:dyDescent="0.3">
      <c r="A26" s="5" t="s">
        <v>14</v>
      </c>
      <c r="B26" s="11">
        <f>B15/(B7+B8)</f>
        <v>0.53797468354430378</v>
      </c>
      <c r="C26" s="11">
        <f>C15/(C7+C8)</f>
        <v>0.83333333333333337</v>
      </c>
      <c r="D26" s="11">
        <f>D15/(D7+D8)</f>
        <v>0.43939393939393939</v>
      </c>
    </row>
    <row r="27" spans="1:6" ht="16.149999999999999" x14ac:dyDescent="0.3">
      <c r="A27" s="5" t="s">
        <v>15</v>
      </c>
      <c r="B27" s="11">
        <f>B16/(B7+B8)</f>
        <v>6.3291139240506328E-3</v>
      </c>
      <c r="C27" s="12">
        <v>0</v>
      </c>
      <c r="D27" s="11">
        <f>D16/D7</f>
        <v>8.3333333333333329E-2</v>
      </c>
    </row>
    <row r="28" spans="1:6" ht="16.149999999999999" x14ac:dyDescent="0.3">
      <c r="A28" s="5" t="s">
        <v>10</v>
      </c>
      <c r="B28" s="11">
        <f>B17/(B7+B8)</f>
        <v>8.2278481012658222E-2</v>
      </c>
      <c r="C28" s="12">
        <v>0</v>
      </c>
      <c r="D28" s="11">
        <f>D17/(D7+D8)</f>
        <v>0.37878787878787878</v>
      </c>
    </row>
    <row r="29" spans="1:6" ht="16.149999999999999" x14ac:dyDescent="0.3">
      <c r="A29" s="5" t="s">
        <v>12</v>
      </c>
      <c r="B29" s="11">
        <f>B21/(B7+B8)</f>
        <v>2.5316455696202531E-2</v>
      </c>
      <c r="C29" s="12">
        <v>0</v>
      </c>
      <c r="D29" s="11">
        <f>D21/(D7+D8)</f>
        <v>0</v>
      </c>
    </row>
    <row r="30" spans="1:6" ht="16.149999999999999" x14ac:dyDescent="0.3">
      <c r="A30" s="5" t="s">
        <v>16</v>
      </c>
      <c r="B30" s="11">
        <v>0.36</v>
      </c>
      <c r="C30" s="12">
        <v>7.0000000000000007E-2</v>
      </c>
      <c r="D30" s="11">
        <v>0.1</v>
      </c>
    </row>
    <row r="32" spans="1:6" ht="16.149999999999999" x14ac:dyDescent="0.3">
      <c r="A32" s="13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workbookViewId="0">
      <selection activeCell="G31" sqref="A1:G31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ht="16.149999999999999" x14ac:dyDescent="0.3">
      <c r="A3" s="14" t="s">
        <v>0</v>
      </c>
      <c r="B3" s="14"/>
      <c r="C3" s="14"/>
      <c r="D3" s="14"/>
      <c r="E3" s="14"/>
      <c r="F3" s="14"/>
    </row>
    <row r="4" spans="1:6" ht="16.149999999999999" x14ac:dyDescent="0.3">
      <c r="A4" s="14" t="s">
        <v>35</v>
      </c>
      <c r="B4" s="14"/>
      <c r="C4" s="14"/>
      <c r="D4" s="14"/>
      <c r="E4" s="14"/>
      <c r="F4" s="14"/>
    </row>
    <row r="6" spans="1:6" ht="16.149999999999999" x14ac:dyDescent="0.3">
      <c r="A6" s="2" t="s">
        <v>28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ht="16.149999999999999" x14ac:dyDescent="0.3">
      <c r="A7" s="4" t="s">
        <v>30</v>
      </c>
      <c r="B7" s="6">
        <v>201</v>
      </c>
      <c r="C7" s="5">
        <v>10</v>
      </c>
      <c r="D7" s="6">
        <v>87</v>
      </c>
      <c r="E7" s="5">
        <v>0</v>
      </c>
      <c r="F7" s="5">
        <f>SUM(B7:E7)</f>
        <v>298</v>
      </c>
    </row>
    <row r="8" spans="1:6" ht="16.149999999999999" x14ac:dyDescent="0.3">
      <c r="A8" s="6" t="s">
        <v>6</v>
      </c>
      <c r="B8" s="6">
        <v>8</v>
      </c>
      <c r="C8" s="6">
        <v>0</v>
      </c>
      <c r="D8" s="6">
        <v>3</v>
      </c>
      <c r="E8" s="6">
        <v>0</v>
      </c>
      <c r="F8" s="5">
        <f>SUM(B8:E8)</f>
        <v>11</v>
      </c>
    </row>
    <row r="9" spans="1:6" ht="32.450000000000003" x14ac:dyDescent="0.3">
      <c r="A9" s="16" t="s">
        <v>18</v>
      </c>
      <c r="B9" s="6">
        <v>34</v>
      </c>
      <c r="C9" s="6">
        <v>0</v>
      </c>
      <c r="D9" s="6">
        <v>0</v>
      </c>
      <c r="E9" s="6">
        <v>52</v>
      </c>
      <c r="F9" s="5">
        <f>SUM(B9:E9)</f>
        <v>86</v>
      </c>
    </row>
    <row r="10" spans="1:6" ht="16.149999999999999" x14ac:dyDescent="0.3">
      <c r="A10" s="7" t="s">
        <v>7</v>
      </c>
      <c r="B10" s="5">
        <f>SUM(B7:B9)</f>
        <v>243</v>
      </c>
      <c r="C10" s="5">
        <f>SUM(C7:C9)</f>
        <v>10</v>
      </c>
      <c r="D10" s="5">
        <f>SUM(D7:D9)</f>
        <v>90</v>
      </c>
      <c r="E10" s="5">
        <f>SUM(E7:E9)</f>
        <v>52</v>
      </c>
      <c r="F10" s="5">
        <f>SUM(F7:F9)</f>
        <v>395</v>
      </c>
    </row>
    <row r="11" spans="1:6" ht="16.149999999999999" x14ac:dyDescent="0.3">
      <c r="A11" s="8"/>
      <c r="B11" s="8"/>
      <c r="C11" s="8"/>
      <c r="D11" s="8"/>
      <c r="E11" s="8"/>
      <c r="F11" s="8"/>
    </row>
    <row r="14" spans="1:6" ht="16.149999999999999" x14ac:dyDescent="0.3">
      <c r="A14" s="2" t="s">
        <v>29</v>
      </c>
      <c r="B14" s="2" t="s">
        <v>1</v>
      </c>
      <c r="C14" s="2" t="s">
        <v>2</v>
      </c>
      <c r="D14" s="3" t="s">
        <v>3</v>
      </c>
      <c r="E14" s="3" t="s">
        <v>4</v>
      </c>
      <c r="F14" s="3" t="s">
        <v>5</v>
      </c>
    </row>
    <row r="15" spans="1:6" ht="16.149999999999999" x14ac:dyDescent="0.3">
      <c r="A15" s="5" t="s">
        <v>8</v>
      </c>
      <c r="B15" s="5">
        <v>146</v>
      </c>
      <c r="C15" s="5">
        <v>8</v>
      </c>
      <c r="D15" s="5">
        <v>23</v>
      </c>
      <c r="E15" s="5">
        <v>0</v>
      </c>
      <c r="F15" s="5">
        <f t="shared" ref="F15:F22" si="0">SUM(B15:E15)</f>
        <v>177</v>
      </c>
    </row>
    <row r="16" spans="1:6" ht="16.149999999999999" x14ac:dyDescent="0.3">
      <c r="A16" s="5" t="s">
        <v>9</v>
      </c>
      <c r="B16" s="5">
        <v>8</v>
      </c>
      <c r="C16" s="5">
        <v>2</v>
      </c>
      <c r="D16" s="5">
        <v>2</v>
      </c>
      <c r="E16" s="5">
        <v>0</v>
      </c>
      <c r="F16" s="5">
        <f t="shared" si="0"/>
        <v>12</v>
      </c>
    </row>
    <row r="17" spans="1:6" ht="16.149999999999999" x14ac:dyDescent="0.3">
      <c r="A17" s="5" t="s">
        <v>10</v>
      </c>
      <c r="B17" s="5">
        <v>18</v>
      </c>
      <c r="C17" s="5">
        <v>1</v>
      </c>
      <c r="D17" s="5">
        <v>66</v>
      </c>
      <c r="E17" s="5">
        <v>0</v>
      </c>
      <c r="F17" s="5">
        <f t="shared" si="0"/>
        <v>85</v>
      </c>
    </row>
    <row r="18" spans="1:6" ht="16.149999999999999" x14ac:dyDescent="0.3">
      <c r="A18" s="5" t="s">
        <v>32</v>
      </c>
      <c r="B18" s="5">
        <v>21</v>
      </c>
      <c r="C18" s="5">
        <v>0</v>
      </c>
      <c r="D18" s="5">
        <v>0</v>
      </c>
      <c r="E18" s="5">
        <v>0</v>
      </c>
      <c r="F18" s="5">
        <f t="shared" si="0"/>
        <v>21</v>
      </c>
    </row>
    <row r="19" spans="1:6" ht="16.149999999999999" x14ac:dyDescent="0.3">
      <c r="A19" s="9" t="s">
        <v>36</v>
      </c>
      <c r="B19" s="9">
        <v>13</v>
      </c>
      <c r="C19" s="9">
        <v>2</v>
      </c>
      <c r="D19" s="9">
        <v>0</v>
      </c>
      <c r="E19" s="9">
        <v>0</v>
      </c>
      <c r="F19" s="5">
        <f t="shared" si="0"/>
        <v>15</v>
      </c>
    </row>
    <row r="20" spans="1:6" ht="32.450000000000003" x14ac:dyDescent="0.3">
      <c r="A20" s="15" t="s">
        <v>19</v>
      </c>
      <c r="B20" s="10">
        <v>31</v>
      </c>
      <c r="C20" s="10">
        <v>0</v>
      </c>
      <c r="D20" s="10">
        <v>4</v>
      </c>
      <c r="E20" s="10">
        <v>51</v>
      </c>
      <c r="F20" s="5">
        <f t="shared" si="0"/>
        <v>86</v>
      </c>
    </row>
    <row r="21" spans="1:6" ht="16.149999999999999" x14ac:dyDescent="0.3">
      <c r="A21" s="5" t="s">
        <v>38</v>
      </c>
      <c r="B21" s="5">
        <v>7</v>
      </c>
      <c r="C21" s="5">
        <v>0</v>
      </c>
      <c r="D21" s="5">
        <v>1</v>
      </c>
      <c r="E21" s="5">
        <v>43</v>
      </c>
      <c r="F21" s="5">
        <f t="shared" si="0"/>
        <v>51</v>
      </c>
    </row>
    <row r="22" spans="1:6" ht="16.149999999999999" x14ac:dyDescent="0.3">
      <c r="A22" s="7" t="s">
        <v>13</v>
      </c>
      <c r="B22" s="5">
        <f>SUM(B15:B21)</f>
        <v>244</v>
      </c>
      <c r="C22" s="5">
        <f>SUM(C15:C21)</f>
        <v>13</v>
      </c>
      <c r="D22" s="5">
        <f>SUM(D15:D21)</f>
        <v>96</v>
      </c>
      <c r="E22" s="5">
        <f>SUM(E15:E21)</f>
        <v>94</v>
      </c>
      <c r="F22" s="5">
        <f t="shared" si="0"/>
        <v>447</v>
      </c>
    </row>
    <row r="25" spans="1:6" ht="16.149999999999999" x14ac:dyDescent="0.3">
      <c r="A25" s="2" t="s">
        <v>17</v>
      </c>
      <c r="B25" s="2" t="s">
        <v>1</v>
      </c>
      <c r="C25" s="2" t="s">
        <v>2</v>
      </c>
      <c r="D25" s="2" t="s">
        <v>3</v>
      </c>
    </row>
    <row r="26" spans="1:6" ht="16.149999999999999" x14ac:dyDescent="0.3">
      <c r="A26" s="5" t="s">
        <v>14</v>
      </c>
      <c r="B26" s="11">
        <f>B15/B7</f>
        <v>0.72636815920398012</v>
      </c>
      <c r="C26" s="11">
        <f t="shared" ref="C26:D26" si="1">C15/C7</f>
        <v>0.8</v>
      </c>
      <c r="D26" s="11">
        <f t="shared" si="1"/>
        <v>0.26436781609195403</v>
      </c>
    </row>
    <row r="27" spans="1:6" ht="16.149999999999999" x14ac:dyDescent="0.3">
      <c r="A27" s="5" t="s">
        <v>15</v>
      </c>
      <c r="B27" s="11">
        <f>B16/B7</f>
        <v>3.9800995024875621E-2</v>
      </c>
      <c r="C27" s="12">
        <f>C16/C10</f>
        <v>0.2</v>
      </c>
      <c r="D27" s="11">
        <f>D16/D7</f>
        <v>2.2988505747126436E-2</v>
      </c>
    </row>
    <row r="28" spans="1:6" ht="16.149999999999999" x14ac:dyDescent="0.3">
      <c r="A28" s="5" t="s">
        <v>10</v>
      </c>
      <c r="B28" s="11">
        <f>B17/B7</f>
        <v>8.9552238805970144E-2</v>
      </c>
      <c r="C28" s="12">
        <v>0</v>
      </c>
      <c r="D28" s="11">
        <f>D17/(D7+D8)</f>
        <v>0.73333333333333328</v>
      </c>
    </row>
    <row r="29" spans="1:6" ht="16.149999999999999" x14ac:dyDescent="0.3">
      <c r="A29" s="5" t="s">
        <v>12</v>
      </c>
      <c r="B29" s="11">
        <f>B21/B7</f>
        <v>3.482587064676617E-2</v>
      </c>
      <c r="C29" s="12">
        <v>0</v>
      </c>
      <c r="D29" s="11">
        <f>D21/(D7+D8)</f>
        <v>1.1111111111111112E-2</v>
      </c>
    </row>
    <row r="30" spans="1:6" ht="16.149999999999999" x14ac:dyDescent="0.3">
      <c r="A30" s="5" t="s">
        <v>16</v>
      </c>
      <c r="B30" s="11">
        <v>0.17</v>
      </c>
      <c r="C30" s="12">
        <v>0.02</v>
      </c>
      <c r="D30" s="11">
        <v>0.14000000000000001</v>
      </c>
    </row>
    <row r="32" spans="1:6" ht="16.149999999999999" x14ac:dyDescent="0.3">
      <c r="A32" s="13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abSelected="1" workbookViewId="0">
      <selection activeCell="J27" sqref="J27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ht="16.149999999999999" x14ac:dyDescent="0.3">
      <c r="A3" s="14" t="s">
        <v>0</v>
      </c>
      <c r="B3" s="14"/>
      <c r="C3" s="14"/>
      <c r="D3" s="14"/>
      <c r="E3" s="14"/>
      <c r="F3" s="14"/>
    </row>
    <row r="4" spans="1:6" ht="16.149999999999999" x14ac:dyDescent="0.3">
      <c r="A4" s="14" t="s">
        <v>37</v>
      </c>
      <c r="B4" s="14"/>
      <c r="C4" s="14"/>
      <c r="D4" s="14"/>
      <c r="E4" s="14"/>
      <c r="F4" s="14"/>
    </row>
    <row r="6" spans="1:6" ht="16.149999999999999" x14ac:dyDescent="0.3">
      <c r="A6" s="2" t="s">
        <v>20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ht="16.149999999999999" x14ac:dyDescent="0.3">
      <c r="A7" s="4" t="s">
        <v>21</v>
      </c>
      <c r="B7" s="6">
        <v>212</v>
      </c>
      <c r="C7" s="5">
        <v>9</v>
      </c>
      <c r="D7" s="6">
        <v>68</v>
      </c>
      <c r="E7" s="5">
        <v>55</v>
      </c>
      <c r="F7" s="5">
        <f>SUM(B7:E7)</f>
        <v>344</v>
      </c>
    </row>
    <row r="8" spans="1:6" ht="16.149999999999999" x14ac:dyDescent="0.3">
      <c r="A8" s="6" t="s">
        <v>6</v>
      </c>
      <c r="B8" s="6">
        <v>2</v>
      </c>
      <c r="C8" s="6">
        <v>0</v>
      </c>
      <c r="D8" s="6">
        <v>6</v>
      </c>
      <c r="E8" s="6">
        <v>0</v>
      </c>
      <c r="F8" s="5">
        <f>SUM(B8:E8)</f>
        <v>8</v>
      </c>
    </row>
    <row r="9" spans="1:6" ht="32.450000000000003" x14ac:dyDescent="0.3">
      <c r="A9" s="16" t="s">
        <v>18</v>
      </c>
      <c r="B9" s="6">
        <v>29</v>
      </c>
      <c r="C9" s="6">
        <v>0</v>
      </c>
      <c r="D9" s="6">
        <v>4</v>
      </c>
      <c r="E9" s="6">
        <v>42</v>
      </c>
      <c r="F9" s="5">
        <f>SUM(B9:E9)</f>
        <v>75</v>
      </c>
    </row>
    <row r="10" spans="1:6" ht="16.149999999999999" x14ac:dyDescent="0.3">
      <c r="A10" s="7" t="s">
        <v>7</v>
      </c>
      <c r="B10" s="5">
        <f>SUM(B7:B9)</f>
        <v>243</v>
      </c>
      <c r="C10" s="5">
        <f>SUM(C7:C9)</f>
        <v>9</v>
      </c>
      <c r="D10" s="5">
        <f>SUM(D7:D9)</f>
        <v>78</v>
      </c>
      <c r="E10" s="5">
        <f>SUM(E7:E9)</f>
        <v>97</v>
      </c>
      <c r="F10" s="5">
        <f>SUM(F7:F9)</f>
        <v>427</v>
      </c>
    </row>
    <row r="11" spans="1:6" ht="16.149999999999999" x14ac:dyDescent="0.3">
      <c r="A11" s="8"/>
      <c r="B11" s="8"/>
      <c r="C11" s="8"/>
      <c r="D11" s="8"/>
      <c r="E11" s="8"/>
      <c r="F11" s="8"/>
    </row>
    <row r="14" spans="1:6" ht="16.149999999999999" x14ac:dyDescent="0.3">
      <c r="A14" s="2" t="s">
        <v>22</v>
      </c>
      <c r="B14" s="2" t="s">
        <v>1</v>
      </c>
      <c r="C14" s="2" t="s">
        <v>2</v>
      </c>
      <c r="D14" s="3" t="s">
        <v>3</v>
      </c>
      <c r="E14" s="3" t="s">
        <v>4</v>
      </c>
      <c r="F14" s="3" t="s">
        <v>5</v>
      </c>
    </row>
    <row r="15" spans="1:6" ht="16.149999999999999" x14ac:dyDescent="0.3">
      <c r="A15" s="5" t="s">
        <v>8</v>
      </c>
      <c r="B15" s="5">
        <v>166</v>
      </c>
      <c r="C15" s="5">
        <v>5</v>
      </c>
      <c r="D15" s="5">
        <v>32</v>
      </c>
      <c r="E15" s="5">
        <v>0</v>
      </c>
      <c r="F15" s="5">
        <f t="shared" ref="F15:F22" si="0">SUM(B15:E15)</f>
        <v>203</v>
      </c>
    </row>
    <row r="16" spans="1:6" ht="16.149999999999999" x14ac:dyDescent="0.3">
      <c r="A16" s="5" t="s">
        <v>9</v>
      </c>
      <c r="B16" s="5">
        <v>6</v>
      </c>
      <c r="C16" s="5">
        <v>4</v>
      </c>
      <c r="D16" s="5">
        <v>1</v>
      </c>
      <c r="E16" s="5">
        <v>4</v>
      </c>
      <c r="F16" s="5">
        <f t="shared" si="0"/>
        <v>15</v>
      </c>
    </row>
    <row r="17" spans="1:6" ht="16.149999999999999" x14ac:dyDescent="0.3">
      <c r="A17" s="5" t="s">
        <v>10</v>
      </c>
      <c r="B17" s="5">
        <v>12</v>
      </c>
      <c r="C17" s="5">
        <v>0</v>
      </c>
      <c r="D17" s="5">
        <v>37</v>
      </c>
      <c r="E17" s="5">
        <v>0</v>
      </c>
      <c r="F17" s="5">
        <f t="shared" si="0"/>
        <v>49</v>
      </c>
    </row>
    <row r="18" spans="1:6" ht="16.149999999999999" x14ac:dyDescent="0.3">
      <c r="A18" s="5" t="s">
        <v>32</v>
      </c>
      <c r="B18" s="5">
        <v>5</v>
      </c>
      <c r="C18" s="5">
        <v>0</v>
      </c>
      <c r="D18" s="5">
        <v>0</v>
      </c>
      <c r="E18" s="5">
        <v>0</v>
      </c>
      <c r="F18" s="5">
        <f t="shared" si="0"/>
        <v>5</v>
      </c>
    </row>
    <row r="19" spans="1:6" ht="16.149999999999999" x14ac:dyDescent="0.3">
      <c r="A19" s="9" t="s">
        <v>11</v>
      </c>
      <c r="B19" s="9">
        <v>5</v>
      </c>
      <c r="C19" s="9">
        <v>0</v>
      </c>
      <c r="D19" s="9">
        <v>0</v>
      </c>
      <c r="E19" s="9">
        <v>0</v>
      </c>
      <c r="F19" s="5">
        <f t="shared" si="0"/>
        <v>5</v>
      </c>
    </row>
    <row r="20" spans="1:6" ht="32.450000000000003" x14ac:dyDescent="0.3">
      <c r="A20" s="15" t="s">
        <v>19</v>
      </c>
      <c r="B20" s="10">
        <v>40</v>
      </c>
      <c r="C20" s="10">
        <v>0</v>
      </c>
      <c r="D20" s="10">
        <v>5</v>
      </c>
      <c r="E20" s="10">
        <v>42</v>
      </c>
      <c r="F20" s="5">
        <f t="shared" si="0"/>
        <v>87</v>
      </c>
    </row>
    <row r="21" spans="1:6" ht="16.149999999999999" x14ac:dyDescent="0.3">
      <c r="A21" s="5" t="s">
        <v>38</v>
      </c>
      <c r="B21" s="5">
        <v>4</v>
      </c>
      <c r="C21" s="5">
        <v>0</v>
      </c>
      <c r="D21" s="5">
        <v>2</v>
      </c>
      <c r="E21" s="5">
        <v>13</v>
      </c>
      <c r="F21" s="5">
        <f t="shared" si="0"/>
        <v>19</v>
      </c>
    </row>
    <row r="22" spans="1:6" ht="16.149999999999999" x14ac:dyDescent="0.3">
      <c r="A22" s="7" t="s">
        <v>13</v>
      </c>
      <c r="B22" s="5">
        <f>SUM(B15:B21)</f>
        <v>238</v>
      </c>
      <c r="C22" s="5">
        <f>SUM(C15:C21)</f>
        <v>9</v>
      </c>
      <c r="D22" s="5">
        <f>SUM(D15:D21)</f>
        <v>77</v>
      </c>
      <c r="E22" s="5">
        <f>SUM(E15:E21)</f>
        <v>59</v>
      </c>
      <c r="F22" s="5">
        <f t="shared" si="0"/>
        <v>383</v>
      </c>
    </row>
    <row r="25" spans="1:6" ht="16.149999999999999" x14ac:dyDescent="0.3">
      <c r="A25" s="2" t="s">
        <v>17</v>
      </c>
      <c r="B25" s="2" t="s">
        <v>1</v>
      </c>
      <c r="C25" s="2" t="s">
        <v>2</v>
      </c>
      <c r="D25" s="2" t="s">
        <v>3</v>
      </c>
    </row>
    <row r="26" spans="1:6" ht="16.149999999999999" x14ac:dyDescent="0.3">
      <c r="A26" s="5" t="s">
        <v>14</v>
      </c>
      <c r="B26" s="11">
        <f>B15/B7</f>
        <v>0.78301886792452835</v>
      </c>
      <c r="C26" s="12">
        <f>C15/C10</f>
        <v>0.55555555555555558</v>
      </c>
      <c r="D26" s="11">
        <f>D15/(D7+D8)</f>
        <v>0.43243243243243246</v>
      </c>
    </row>
    <row r="27" spans="1:6" ht="16.149999999999999" x14ac:dyDescent="0.3">
      <c r="A27" s="5" t="s">
        <v>15</v>
      </c>
      <c r="B27" s="11">
        <f>B16/B7</f>
        <v>2.8301886792452831E-2</v>
      </c>
      <c r="C27" s="12">
        <f>C16/C10</f>
        <v>0.44444444444444442</v>
      </c>
      <c r="D27" s="11">
        <f>D16/D7</f>
        <v>1.4705882352941176E-2</v>
      </c>
    </row>
    <row r="28" spans="1:6" ht="16.149999999999999" x14ac:dyDescent="0.3">
      <c r="A28" s="5" t="s">
        <v>10</v>
      </c>
      <c r="B28" s="11">
        <f>B17/B7</f>
        <v>5.6603773584905662E-2</v>
      </c>
      <c r="C28" s="12">
        <v>0</v>
      </c>
      <c r="D28" s="11">
        <f>D17/(D7+D8)</f>
        <v>0.5</v>
      </c>
    </row>
    <row r="29" spans="1:6" ht="16.149999999999999" x14ac:dyDescent="0.3">
      <c r="A29" s="5" t="s">
        <v>12</v>
      </c>
      <c r="B29" s="11">
        <f>B21/B7</f>
        <v>1.8867924528301886E-2</v>
      </c>
      <c r="C29" s="12">
        <v>0</v>
      </c>
      <c r="D29" s="11">
        <f>D21/(D7+D8)</f>
        <v>2.7027027027027029E-2</v>
      </c>
    </row>
    <row r="30" spans="1:6" ht="16.149999999999999" x14ac:dyDescent="0.3">
      <c r="A30" s="5" t="s">
        <v>16</v>
      </c>
      <c r="B30" s="11">
        <v>0.11</v>
      </c>
      <c r="C30" s="12">
        <v>0</v>
      </c>
      <c r="D30" s="11">
        <v>0.03</v>
      </c>
    </row>
    <row r="32" spans="1:6" ht="16.149999999999999" x14ac:dyDescent="0.3">
      <c r="A32" s="13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SHELTER OPERATIONS 2017</vt:lpstr>
      <vt:lpstr>Q2 SHELTER OPERATIONS 2017</vt:lpstr>
      <vt:lpstr>Q3 SHELTER OPERATIONS 2017</vt:lpstr>
      <vt:lpstr>Q4 SHELTER OPERATIONS 2017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Noordman</dc:creator>
  <cp:lastModifiedBy>Melanie Mosher</cp:lastModifiedBy>
  <cp:lastPrinted>2018-01-30T20:34:16Z</cp:lastPrinted>
  <dcterms:created xsi:type="dcterms:W3CDTF">2015-01-07T19:45:36Z</dcterms:created>
  <dcterms:modified xsi:type="dcterms:W3CDTF">2018-02-28T16:04:08Z</dcterms:modified>
</cp:coreProperties>
</file>